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start\Documents\Konferencia SZS\Konferencia 2020\"/>
    </mc:Choice>
  </mc:AlternateContent>
  <xr:revisionPtr revIDLastSave="0" documentId="13_ncr:1_{9189358E-84B9-4068-A3FB-A2A26708432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" l="1"/>
  <c r="C36" i="1"/>
  <c r="C57" i="1" s="1"/>
  <c r="C50" i="1"/>
  <c r="C43" i="1"/>
  <c r="D37" i="1" l="1"/>
  <c r="D28" i="1"/>
  <c r="C11" i="1"/>
  <c r="B11" i="1"/>
  <c r="D50" i="1" l="1"/>
  <c r="D43" i="1" l="1"/>
  <c r="D36" i="1"/>
  <c r="D57" i="1" s="1"/>
  <c r="D11" i="1" l="1"/>
  <c r="D60" i="1" s="1"/>
  <c r="D61" i="1" l="1"/>
  <c r="D62" i="1" s="1"/>
</calcChain>
</file>

<file path=xl/sharedStrings.xml><?xml version="1.0" encoding="utf-8"?>
<sst xmlns="http://schemas.openxmlformats.org/spreadsheetml/2006/main" count="59" uniqueCount="59">
  <si>
    <t>SPOLU</t>
  </si>
  <si>
    <t>Činnosť orgánov a komisií</t>
  </si>
  <si>
    <t xml:space="preserve">Príspevky </t>
  </si>
  <si>
    <t>Mzdy a odvody</t>
  </si>
  <si>
    <t>PREVÁDZKOVÁ RÉŽIA</t>
  </si>
  <si>
    <t>Hospodársko-správne výdavky, sekretariát, opravy a údržby</t>
  </si>
  <si>
    <t>Energie:</t>
  </si>
  <si>
    <t>Služby technika PO a BOZP</t>
  </si>
  <si>
    <t>Servis kotolne</t>
  </si>
  <si>
    <t>Dane, pokuty, penále, kurzové straty</t>
  </si>
  <si>
    <t>Daň z nehnuteľností: 531,22 €</t>
  </si>
  <si>
    <t>Bankové poplatky</t>
  </si>
  <si>
    <t>A1 Štart</t>
  </si>
  <si>
    <t>SPOLU VÝDAVKY €</t>
  </si>
  <si>
    <t>Príjmy</t>
  </si>
  <si>
    <t>Výdavky</t>
  </si>
  <si>
    <t>Spolu</t>
  </si>
  <si>
    <t>Účtovnícke služby, audit</t>
  </si>
  <si>
    <t xml:space="preserve"> </t>
  </si>
  <si>
    <t>"Top tím"</t>
  </si>
  <si>
    <t>Dotácie MŠ SR - Bežné transfery</t>
  </si>
  <si>
    <t>Dotácie MŠ SR - Top tím</t>
  </si>
  <si>
    <t>Dotácie MŠ SR - Kapitálové transfery</t>
  </si>
  <si>
    <t>Kapitálové výdavky</t>
  </si>
  <si>
    <t>Hmotný majetok do spotreby 2000,00 €</t>
  </si>
  <si>
    <t>Elektrická energia: 2900,00 €</t>
  </si>
  <si>
    <t>Voda: 1000,00 €</t>
  </si>
  <si>
    <t>Nájomné pozemok 197,58 €</t>
  </si>
  <si>
    <t>Ostatné služby a náklady</t>
  </si>
  <si>
    <t>Členský príspevok ZCR 26 €</t>
  </si>
  <si>
    <t>PHM, spotreba materiálu pre MV 900,00 €</t>
  </si>
  <si>
    <t>Telefóny, kanc.potreby 3000,00 €</t>
  </si>
  <si>
    <t>Poštovné 135,00 €</t>
  </si>
  <si>
    <t>Kurzové straty: 60 €</t>
  </si>
  <si>
    <t>Provízia za sprostredkovanie ubytovania 1000 €</t>
  </si>
  <si>
    <t>Spotreba ost. Materiálu a ostatné služby a náklady 3000 €</t>
  </si>
  <si>
    <t>Ostatné dane a poplatky: 150 €</t>
  </si>
  <si>
    <t>Daň z príjmov PO a úrokov: 50 €</t>
  </si>
  <si>
    <t>Pranie bielizne 1400 €</t>
  </si>
  <si>
    <t>Predpokladaný rozpočet 2020</t>
  </si>
  <si>
    <t>Príjmy z iných zdrojov: FIL, SOŠV, členské a pod.</t>
  </si>
  <si>
    <t>Tržby ubytovanie, trenažér a ostatné prenájmy</t>
  </si>
  <si>
    <t>Štátne prostriedky</t>
  </si>
  <si>
    <t>Vlastné prostriedky</t>
  </si>
  <si>
    <t>Predpokladané príjmy na rok 2020</t>
  </si>
  <si>
    <t>Predpokladané výdavky na rok 2020</t>
  </si>
  <si>
    <t>Športová reprezentácia - družstvo "A"</t>
  </si>
  <si>
    <t>Talentovaná mládež - družstvo "J"</t>
  </si>
  <si>
    <t>"SOSV" solidarita</t>
  </si>
  <si>
    <t>Opravy a udržiavanie MV 5800 €</t>
  </si>
  <si>
    <t>Opravy a udržiavanie trenažéra, budovy, materiál 2200,00 €</t>
  </si>
  <si>
    <r>
      <t xml:space="preserve">JAMY </t>
    </r>
    <r>
      <rPr>
        <sz val="11"/>
        <color theme="1"/>
        <rFont val="Calibri"/>
        <family val="2"/>
        <charset val="238"/>
        <scheme val="minor"/>
      </rPr>
      <t>- nájom, energie, pranie bielizne, provízia a iné</t>
    </r>
  </si>
  <si>
    <t>Poistenie MV, budovy 3000,00 €</t>
  </si>
  <si>
    <t>Plyn: 5700,00 €</t>
  </si>
  <si>
    <t>Dotácia VUC - Modernizácia trenažéra</t>
  </si>
  <si>
    <t>Rozdiel</t>
  </si>
  <si>
    <t>modernizácia trenažéra (dráha, chladenie, plachty, časomiera, frézy ai)</t>
  </si>
  <si>
    <t>Šport mládeže do 23 rokov - "ost. družstvá", organizovanie podujatí</t>
  </si>
  <si>
    <t>údržba prír.dráhy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</si>
</sst>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2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0" xfId="0" applyFont="1"/>
    <xf numFmtId="0" fontId="0" fillId="0" borderId="12" xfId="0" applyBorder="1"/>
    <xf numFmtId="0" fontId="1" fillId="0" borderId="2" xfId="0" applyFont="1" applyBorder="1"/>
    <xf numFmtId="0" fontId="0" fillId="0" borderId="19" xfId="0" applyBorder="1"/>
    <xf numFmtId="0" fontId="1" fillId="0" borderId="2" xfId="0" applyFont="1" applyFill="1" applyBorder="1"/>
    <xf numFmtId="0" fontId="3" fillId="0" borderId="5" xfId="0" applyFont="1" applyFill="1" applyBorder="1"/>
    <xf numFmtId="0" fontId="3" fillId="0" borderId="12" xfId="0" applyFont="1" applyFill="1" applyBorder="1"/>
    <xf numFmtId="0" fontId="2" fillId="0" borderId="0" xfId="0" applyFont="1" applyAlignment="1"/>
    <xf numFmtId="0" fontId="0" fillId="0" borderId="0" xfId="0" applyAlignment="1"/>
    <xf numFmtId="0" fontId="1" fillId="0" borderId="0" xfId="0" applyFont="1" applyBorder="1"/>
    <xf numFmtId="0" fontId="2" fillId="0" borderId="0" xfId="0" applyFont="1"/>
    <xf numFmtId="0" fontId="0" fillId="0" borderId="22" xfId="0" applyBorder="1"/>
    <xf numFmtId="0" fontId="0" fillId="0" borderId="2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1" fillId="2" borderId="10" xfId="0" applyFont="1" applyFill="1" applyBorder="1"/>
    <xf numFmtId="0" fontId="1" fillId="3" borderId="15" xfId="0" applyFont="1" applyFill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0" fillId="0" borderId="0" xfId="0" applyFont="1" applyBorder="1"/>
    <xf numFmtId="0" fontId="0" fillId="0" borderId="5" xfId="0" applyFont="1" applyBorder="1"/>
    <xf numFmtId="0" fontId="0" fillId="0" borderId="5" xfId="0" applyFont="1" applyBorder="1" applyAlignment="1">
      <alignment horizontal="left"/>
    </xf>
    <xf numFmtId="0" fontId="0" fillId="0" borderId="7" xfId="0" applyFont="1" applyBorder="1"/>
    <xf numFmtId="8" fontId="0" fillId="0" borderId="0" xfId="0" applyNumberFormat="1"/>
    <xf numFmtId="0" fontId="0" fillId="2" borderId="1" xfId="0" applyFill="1" applyBorder="1"/>
    <xf numFmtId="0" fontId="0" fillId="3" borderId="1" xfId="0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0" xfId="0" applyFont="1" applyFill="1" applyBorder="1"/>
    <xf numFmtId="0" fontId="1" fillId="2" borderId="1" xfId="0" applyFont="1" applyFill="1" applyBorder="1"/>
    <xf numFmtId="0" fontId="1" fillId="0" borderId="15" xfId="0" applyFont="1" applyBorder="1" applyAlignment="1"/>
    <xf numFmtId="164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4" fontId="1" fillId="2" borderId="16" xfId="0" applyNumberFormat="1" applyFont="1" applyFill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1" fillId="0" borderId="30" xfId="0" applyFont="1" applyBorder="1"/>
    <xf numFmtId="0" fontId="0" fillId="0" borderId="21" xfId="0" applyFill="1" applyBorder="1"/>
    <xf numFmtId="0" fontId="0" fillId="0" borderId="26" xfId="0" applyFill="1" applyBorder="1"/>
    <xf numFmtId="0" fontId="0" fillId="0" borderId="30" xfId="0" applyBorder="1"/>
    <xf numFmtId="0" fontId="1" fillId="0" borderId="2" xfId="0" applyFont="1" applyBorder="1" applyAlignment="1">
      <alignment horizontal="left"/>
    </xf>
    <xf numFmtId="0" fontId="1" fillId="0" borderId="33" xfId="0" applyFont="1" applyBorder="1"/>
    <xf numFmtId="0" fontId="3" fillId="0" borderId="2" xfId="0" applyFont="1" applyFill="1" applyBorder="1"/>
    <xf numFmtId="44" fontId="0" fillId="0" borderId="3" xfId="1" applyFont="1" applyBorder="1" applyAlignment="1">
      <alignment horizontal="right"/>
    </xf>
    <xf numFmtId="44" fontId="0" fillId="0" borderId="4" xfId="1" applyFont="1" applyBorder="1" applyAlignment="1">
      <alignment horizontal="right"/>
    </xf>
    <xf numFmtId="44" fontId="0" fillId="0" borderId="1" xfId="1" applyFont="1" applyBorder="1" applyAlignment="1">
      <alignment horizontal="right"/>
    </xf>
    <xf numFmtId="44" fontId="0" fillId="0" borderId="6" xfId="1" applyFont="1" applyBorder="1" applyAlignment="1">
      <alignment horizontal="right"/>
    </xf>
    <xf numFmtId="44" fontId="0" fillId="0" borderId="8" xfId="1" applyFont="1" applyBorder="1" applyAlignment="1">
      <alignment horizontal="right"/>
    </xf>
    <xf numFmtId="44" fontId="0" fillId="0" borderId="9" xfId="1" applyFont="1" applyBorder="1" applyAlignment="1">
      <alignment horizontal="right"/>
    </xf>
    <xf numFmtId="44" fontId="0" fillId="0" borderId="13" xfId="1" applyFont="1" applyBorder="1" applyAlignment="1">
      <alignment horizontal="right"/>
    </xf>
    <xf numFmtId="44" fontId="0" fillId="0" borderId="14" xfId="1" applyFont="1" applyBorder="1" applyAlignment="1">
      <alignment horizontal="right"/>
    </xf>
    <xf numFmtId="44" fontId="1" fillId="0" borderId="31" xfId="1" applyFont="1" applyBorder="1" applyAlignment="1">
      <alignment horizontal="right"/>
    </xf>
    <xf numFmtId="44" fontId="0" fillId="0" borderId="32" xfId="1" applyFont="1" applyBorder="1" applyAlignment="1">
      <alignment horizontal="right"/>
    </xf>
    <xf numFmtId="44" fontId="0" fillId="0" borderId="28" xfId="1" applyFont="1" applyFill="1" applyBorder="1" applyAlignment="1">
      <alignment horizontal="right"/>
    </xf>
    <xf numFmtId="44" fontId="0" fillId="0" borderId="4" xfId="1" applyFont="1" applyFill="1" applyBorder="1" applyAlignment="1">
      <alignment horizontal="right"/>
    </xf>
    <xf numFmtId="44" fontId="1" fillId="0" borderId="16" xfId="1" applyFont="1" applyBorder="1" applyAlignment="1">
      <alignment horizontal="right"/>
    </xf>
    <xf numFmtId="44" fontId="1" fillId="0" borderId="17" xfId="1" applyFont="1" applyBorder="1" applyAlignment="1">
      <alignment horizontal="right"/>
    </xf>
    <xf numFmtId="44" fontId="0" fillId="0" borderId="28" xfId="1" applyFont="1" applyBorder="1" applyAlignment="1">
      <alignment horizontal="right"/>
    </xf>
    <xf numFmtId="44" fontId="3" fillId="0" borderId="24" xfId="1" applyFont="1" applyFill="1" applyBorder="1" applyAlignment="1">
      <alignment horizontal="right"/>
    </xf>
    <xf numFmtId="44" fontId="3" fillId="0" borderId="27" xfId="1" applyFont="1" applyFill="1" applyBorder="1" applyAlignment="1">
      <alignment horizontal="right"/>
    </xf>
    <xf numFmtId="44" fontId="0" fillId="0" borderId="29" xfId="1" applyFont="1" applyBorder="1" applyAlignment="1">
      <alignment horizontal="right"/>
    </xf>
    <xf numFmtId="44" fontId="3" fillId="0" borderId="9" xfId="1" applyFont="1" applyFill="1" applyBorder="1" applyAlignment="1">
      <alignment horizontal="right"/>
    </xf>
    <xf numFmtId="44" fontId="0" fillId="0" borderId="34" xfId="1" applyFont="1" applyBorder="1" applyAlignment="1">
      <alignment horizontal="right"/>
    </xf>
    <xf numFmtId="44" fontId="0" fillId="0" borderId="35" xfId="1" applyFont="1" applyBorder="1" applyAlignment="1">
      <alignment horizontal="right"/>
    </xf>
    <xf numFmtId="44" fontId="1" fillId="0" borderId="3" xfId="1" applyFont="1" applyBorder="1" applyAlignment="1">
      <alignment horizontal="right"/>
    </xf>
    <xf numFmtId="44" fontId="3" fillId="0" borderId="1" xfId="1" applyFont="1" applyFill="1" applyBorder="1" applyAlignment="1">
      <alignment horizontal="right"/>
    </xf>
    <xf numFmtId="44" fontId="3" fillId="0" borderId="13" xfId="1" applyFont="1" applyFill="1" applyBorder="1" applyAlignment="1">
      <alignment horizontal="right"/>
    </xf>
    <xf numFmtId="44" fontId="0" fillId="0" borderId="31" xfId="1" applyFont="1" applyBorder="1" applyAlignment="1">
      <alignment horizontal="right"/>
    </xf>
    <xf numFmtId="44" fontId="0" fillId="0" borderId="0" xfId="1" applyFont="1" applyBorder="1" applyAlignment="1">
      <alignment horizontal="right"/>
    </xf>
    <xf numFmtId="44" fontId="0" fillId="0" borderId="20" xfId="1" applyFont="1" applyBorder="1" applyAlignment="1">
      <alignment horizontal="right"/>
    </xf>
    <xf numFmtId="44" fontId="1" fillId="0" borderId="34" xfId="1" applyFont="1" applyBorder="1" applyAlignment="1">
      <alignment horizontal="right"/>
    </xf>
    <xf numFmtId="44" fontId="3" fillId="0" borderId="3" xfId="1" applyFont="1" applyFill="1" applyBorder="1" applyAlignment="1">
      <alignment horizontal="right"/>
    </xf>
    <xf numFmtId="44" fontId="0" fillId="0" borderId="6" xfId="1" applyFont="1" applyFill="1" applyBorder="1" applyAlignment="1">
      <alignment horizontal="right"/>
    </xf>
    <xf numFmtId="44" fontId="1" fillId="0" borderId="28" xfId="1" applyFont="1" applyBorder="1" applyAlignment="1">
      <alignment horizontal="right"/>
    </xf>
    <xf numFmtId="44" fontId="0" fillId="0" borderId="1" xfId="1" applyFont="1" applyFill="1" applyBorder="1" applyAlignment="1">
      <alignment horizontal="right"/>
    </xf>
    <xf numFmtId="44" fontId="0" fillId="0" borderId="23" xfId="1" applyFont="1" applyFill="1" applyBorder="1" applyAlignment="1">
      <alignment horizontal="right"/>
    </xf>
    <xf numFmtId="44" fontId="0" fillId="0" borderId="9" xfId="1" applyFont="1" applyFill="1" applyBorder="1" applyAlignment="1">
      <alignment horizontal="right"/>
    </xf>
    <xf numFmtId="44" fontId="0" fillId="0" borderId="8" xfId="1" applyFont="1" applyFill="1" applyBorder="1" applyAlignment="1">
      <alignment horizontal="right"/>
    </xf>
    <xf numFmtId="44" fontId="0" fillId="0" borderId="14" xfId="1" applyFont="1" applyFill="1" applyBorder="1" applyAlignment="1">
      <alignment horizontal="right"/>
    </xf>
    <xf numFmtId="44" fontId="0" fillId="0" borderId="16" xfId="1" applyFont="1" applyFill="1" applyBorder="1" applyAlignment="1">
      <alignment horizontal="right"/>
    </xf>
    <xf numFmtId="44" fontId="0" fillId="0" borderId="11" xfId="1" applyFont="1" applyFill="1" applyBorder="1" applyAlignment="1">
      <alignment horizontal="right"/>
    </xf>
    <xf numFmtId="44" fontId="1" fillId="3" borderId="16" xfId="1" applyFont="1" applyFill="1" applyBorder="1" applyAlignment="1">
      <alignment horizontal="right"/>
    </xf>
    <xf numFmtId="44" fontId="1" fillId="3" borderId="11" xfId="1" applyFont="1" applyFill="1" applyBorder="1" applyAlignment="1">
      <alignment horizontal="right"/>
    </xf>
    <xf numFmtId="44" fontId="5" fillId="0" borderId="31" xfId="1" applyFont="1" applyBorder="1" applyAlignment="1">
      <alignment horizontal="righ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zoomScaleNormal="100" workbookViewId="0">
      <selection activeCell="A25" sqref="A25"/>
    </sheetView>
  </sheetViews>
  <sheetFormatPr defaultRowHeight="14.4" x14ac:dyDescent="0.3"/>
  <cols>
    <col min="1" max="1" width="58.5546875" customWidth="1"/>
    <col min="2" max="2" width="17.109375" customWidth="1"/>
    <col min="3" max="3" width="16.77734375" customWidth="1"/>
    <col min="4" max="4" width="20.5546875" customWidth="1"/>
    <col min="5" max="5" width="13.88671875" bestFit="1" customWidth="1"/>
    <col min="7" max="7" width="11.33203125" bestFit="1" customWidth="1"/>
  </cols>
  <sheetData>
    <row r="1" spans="1:7" ht="18" x14ac:dyDescent="0.35">
      <c r="A1" s="28" t="s">
        <v>39</v>
      </c>
      <c r="B1" s="28"/>
      <c r="C1" s="28"/>
      <c r="D1" s="28"/>
      <c r="E1" s="28"/>
    </row>
    <row r="3" spans="1:7" ht="15.6" x14ac:dyDescent="0.3">
      <c r="A3" s="11" t="s">
        <v>44</v>
      </c>
      <c r="B3" s="11"/>
      <c r="C3" s="11"/>
      <c r="D3" s="12"/>
      <c r="E3" s="12"/>
    </row>
    <row r="4" spans="1:7" ht="15" thickBot="1" x14ac:dyDescent="0.35">
      <c r="B4" s="29" t="s">
        <v>42</v>
      </c>
      <c r="C4" s="29" t="s">
        <v>43</v>
      </c>
      <c r="D4" s="29" t="s">
        <v>16</v>
      </c>
    </row>
    <row r="5" spans="1:7" x14ac:dyDescent="0.3">
      <c r="A5" s="1" t="s">
        <v>20</v>
      </c>
      <c r="B5" s="33">
        <v>146988</v>
      </c>
      <c r="C5" s="34"/>
      <c r="D5" s="35">
        <v>146988</v>
      </c>
    </row>
    <row r="6" spans="1:7" x14ac:dyDescent="0.3">
      <c r="A6" s="15" t="s">
        <v>21</v>
      </c>
      <c r="B6" s="36">
        <v>57500</v>
      </c>
      <c r="C6" s="37"/>
      <c r="D6" s="38">
        <v>57500</v>
      </c>
    </row>
    <row r="7" spans="1:7" x14ac:dyDescent="0.3">
      <c r="A7" s="15" t="s">
        <v>22</v>
      </c>
      <c r="B7" s="36">
        <v>5000</v>
      </c>
      <c r="C7" s="37"/>
      <c r="D7" s="38">
        <v>5000</v>
      </c>
    </row>
    <row r="8" spans="1:7" x14ac:dyDescent="0.3">
      <c r="A8" s="2" t="s">
        <v>40</v>
      </c>
      <c r="B8" s="39"/>
      <c r="C8" s="39">
        <v>50000</v>
      </c>
      <c r="D8" s="39">
        <v>50000</v>
      </c>
    </row>
    <row r="9" spans="1:7" x14ac:dyDescent="0.3">
      <c r="A9" s="2" t="s">
        <v>41</v>
      </c>
      <c r="B9" s="36"/>
      <c r="C9" s="36">
        <v>40000</v>
      </c>
      <c r="D9" s="36">
        <v>40000</v>
      </c>
    </row>
    <row r="10" spans="1:7" ht="15" thickBot="1" x14ac:dyDescent="0.35">
      <c r="A10" s="2" t="s">
        <v>54</v>
      </c>
      <c r="B10" s="36">
        <v>20000</v>
      </c>
      <c r="C10" s="36"/>
      <c r="D10" s="36">
        <v>20000</v>
      </c>
      <c r="G10" t="s">
        <v>18</v>
      </c>
    </row>
    <row r="11" spans="1:7" ht="15" thickBot="1" x14ac:dyDescent="0.35">
      <c r="A11" s="18" t="s">
        <v>0</v>
      </c>
      <c r="B11" s="40">
        <f>SUM(B5:B10)</f>
        <v>229488</v>
      </c>
      <c r="C11" s="40">
        <f>SUM(C5:C10)</f>
        <v>90000</v>
      </c>
      <c r="D11" s="41">
        <f>SUM(D5:D10)</f>
        <v>319488</v>
      </c>
    </row>
    <row r="12" spans="1:7" x14ac:dyDescent="0.3">
      <c r="A12" s="21"/>
      <c r="B12" s="42"/>
      <c r="C12" s="42"/>
      <c r="D12" s="43"/>
    </row>
    <row r="13" spans="1:7" x14ac:dyDescent="0.3">
      <c r="A13" s="13"/>
      <c r="B13" s="44"/>
      <c r="C13" s="44"/>
      <c r="D13" s="43"/>
    </row>
    <row r="14" spans="1:7" ht="15.6" x14ac:dyDescent="0.3">
      <c r="A14" s="14" t="s">
        <v>45</v>
      </c>
      <c r="B14" s="45"/>
      <c r="C14" s="45"/>
      <c r="D14" s="46"/>
    </row>
    <row r="15" spans="1:7" ht="15" thickBot="1" x14ac:dyDescent="0.35">
      <c r="A15" s="4"/>
      <c r="B15" s="47"/>
      <c r="C15" s="47"/>
      <c r="D15" s="46"/>
    </row>
    <row r="16" spans="1:7" x14ac:dyDescent="0.3">
      <c r="A16" s="1" t="s">
        <v>46</v>
      </c>
      <c r="B16" s="61">
        <v>38000</v>
      </c>
      <c r="C16" s="61"/>
      <c r="D16" s="62">
        <v>38000</v>
      </c>
    </row>
    <row r="17" spans="1:4" x14ac:dyDescent="0.3">
      <c r="A17" s="2" t="s">
        <v>47</v>
      </c>
      <c r="B17" s="63">
        <v>33000</v>
      </c>
      <c r="C17" s="63"/>
      <c r="D17" s="64">
        <v>33000</v>
      </c>
    </row>
    <row r="18" spans="1:4" x14ac:dyDescent="0.3">
      <c r="A18" s="2" t="s">
        <v>19</v>
      </c>
      <c r="B18" s="63">
        <v>57500</v>
      </c>
      <c r="C18" s="63"/>
      <c r="D18" s="64">
        <v>57500</v>
      </c>
    </row>
    <row r="19" spans="1:4" x14ac:dyDescent="0.3">
      <c r="A19" s="2" t="s">
        <v>48</v>
      </c>
      <c r="B19" s="63"/>
      <c r="C19" s="63">
        <v>15000</v>
      </c>
      <c r="D19" s="64">
        <v>15000</v>
      </c>
    </row>
    <row r="20" spans="1:4" x14ac:dyDescent="0.3">
      <c r="A20" s="2" t="s">
        <v>57</v>
      </c>
      <c r="B20" s="63">
        <v>29000</v>
      </c>
      <c r="C20" s="63">
        <v>1000</v>
      </c>
      <c r="D20" s="64">
        <v>30000</v>
      </c>
    </row>
    <row r="21" spans="1:4" ht="15" thickBot="1" x14ac:dyDescent="0.35">
      <c r="A21" s="3" t="s">
        <v>1</v>
      </c>
      <c r="B21" s="65">
        <v>1000</v>
      </c>
      <c r="C21" s="65"/>
      <c r="D21" s="66">
        <v>1000</v>
      </c>
    </row>
    <row r="22" spans="1:4" x14ac:dyDescent="0.3">
      <c r="A22" s="1" t="s">
        <v>23</v>
      </c>
      <c r="B22" s="61">
        <v>5000</v>
      </c>
      <c r="C22" s="61"/>
      <c r="D22" s="62">
        <v>5000</v>
      </c>
    </row>
    <row r="23" spans="1:4" x14ac:dyDescent="0.3">
      <c r="A23" s="2" t="s">
        <v>56</v>
      </c>
      <c r="B23" s="63">
        <v>20000</v>
      </c>
      <c r="C23" s="63">
        <v>20000</v>
      </c>
      <c r="D23" s="64">
        <v>40000</v>
      </c>
    </row>
    <row r="24" spans="1:4" ht="15" thickBot="1" x14ac:dyDescent="0.35">
      <c r="A24" s="5" t="s">
        <v>58</v>
      </c>
      <c r="B24" s="67">
        <v>1000</v>
      </c>
      <c r="C24" s="67">
        <v>1000</v>
      </c>
      <c r="D24" s="68">
        <v>2000</v>
      </c>
    </row>
    <row r="25" spans="1:4" ht="15" thickBot="1" x14ac:dyDescent="0.35">
      <c r="A25" s="54" t="s">
        <v>2</v>
      </c>
      <c r="B25" s="69"/>
      <c r="C25" s="101">
        <v>100</v>
      </c>
      <c r="D25" s="70">
        <v>100</v>
      </c>
    </row>
    <row r="26" spans="1:4" ht="15" thickBot="1" x14ac:dyDescent="0.35">
      <c r="A26" s="8" t="s">
        <v>3</v>
      </c>
      <c r="B26" s="71">
        <v>35000</v>
      </c>
      <c r="C26" s="71">
        <v>13000</v>
      </c>
      <c r="D26" s="72">
        <v>48000</v>
      </c>
    </row>
    <row r="27" spans="1:4" ht="15" thickBot="1" x14ac:dyDescent="0.35">
      <c r="A27" s="32" t="s">
        <v>4</v>
      </c>
      <c r="B27" s="73"/>
      <c r="C27" s="73"/>
      <c r="D27" s="74"/>
    </row>
    <row r="28" spans="1:4" x14ac:dyDescent="0.3">
      <c r="A28" s="6" t="s">
        <v>5</v>
      </c>
      <c r="B28" s="75">
        <v>10000</v>
      </c>
      <c r="C28" s="75">
        <v>7035</v>
      </c>
      <c r="D28" s="62">
        <f>900+5800+2200+3000+3000+135+2000</f>
        <v>17035</v>
      </c>
    </row>
    <row r="29" spans="1:4" x14ac:dyDescent="0.3">
      <c r="A29" s="17" t="s">
        <v>30</v>
      </c>
      <c r="B29" s="63"/>
      <c r="C29" s="63"/>
      <c r="D29" s="76"/>
    </row>
    <row r="30" spans="1:4" x14ac:dyDescent="0.3">
      <c r="A30" s="23" t="s">
        <v>49</v>
      </c>
      <c r="B30" s="63"/>
      <c r="C30" s="63"/>
      <c r="D30" s="76"/>
    </row>
    <row r="31" spans="1:4" x14ac:dyDescent="0.3">
      <c r="A31" s="2" t="s">
        <v>50</v>
      </c>
      <c r="B31" s="63"/>
      <c r="C31" s="63"/>
      <c r="D31" s="76"/>
    </row>
    <row r="32" spans="1:4" x14ac:dyDescent="0.3">
      <c r="A32" s="2" t="s">
        <v>31</v>
      </c>
      <c r="B32" s="63"/>
      <c r="C32" s="63"/>
      <c r="D32" s="76"/>
    </row>
    <row r="33" spans="1:4" x14ac:dyDescent="0.3">
      <c r="A33" s="22" t="s">
        <v>52</v>
      </c>
      <c r="B33" s="63"/>
      <c r="C33" s="63"/>
      <c r="D33" s="76"/>
    </row>
    <row r="34" spans="1:4" x14ac:dyDescent="0.3">
      <c r="A34" s="22" t="s">
        <v>32</v>
      </c>
      <c r="B34" s="63"/>
      <c r="C34" s="63"/>
      <c r="D34" s="77"/>
    </row>
    <row r="35" spans="1:4" ht="15" thickBot="1" x14ac:dyDescent="0.35">
      <c r="A35" s="24" t="s">
        <v>24</v>
      </c>
      <c r="B35" s="78"/>
      <c r="C35" s="78"/>
      <c r="D35" s="79"/>
    </row>
    <row r="36" spans="1:4" ht="15" thickBot="1" x14ac:dyDescent="0.35">
      <c r="A36" s="59" t="s">
        <v>17</v>
      </c>
      <c r="B36" s="80"/>
      <c r="C36" s="81">
        <f>1040*2+1200</f>
        <v>3280</v>
      </c>
      <c r="D36" s="81">
        <f>1040*2+1200</f>
        <v>3280</v>
      </c>
    </row>
    <row r="37" spans="1:4" x14ac:dyDescent="0.3">
      <c r="A37" s="58" t="s">
        <v>6</v>
      </c>
      <c r="B37" s="82"/>
      <c r="C37" s="61">
        <v>9600</v>
      </c>
      <c r="D37" s="62">
        <f>5700+2900+1000</f>
        <v>9600</v>
      </c>
    </row>
    <row r="38" spans="1:4" x14ac:dyDescent="0.3">
      <c r="A38" s="9" t="s">
        <v>53</v>
      </c>
      <c r="B38" s="83"/>
      <c r="C38" s="83"/>
      <c r="D38" s="64"/>
    </row>
    <row r="39" spans="1:4" x14ac:dyDescent="0.3">
      <c r="A39" s="9" t="s">
        <v>25</v>
      </c>
      <c r="B39" s="83"/>
      <c r="C39" s="83"/>
      <c r="D39" s="64"/>
    </row>
    <row r="40" spans="1:4" ht="15" thickBot="1" x14ac:dyDescent="0.35">
      <c r="A40" s="10" t="s">
        <v>26</v>
      </c>
      <c r="B40" s="84"/>
      <c r="C40" s="84"/>
      <c r="D40" s="68"/>
    </row>
    <row r="41" spans="1:4" ht="15" thickBot="1" x14ac:dyDescent="0.35">
      <c r="A41" s="57" t="s">
        <v>7</v>
      </c>
      <c r="B41" s="85"/>
      <c r="C41" s="70">
        <v>250</v>
      </c>
      <c r="D41" s="70">
        <v>250</v>
      </c>
    </row>
    <row r="42" spans="1:4" ht="15" thickBot="1" x14ac:dyDescent="0.35">
      <c r="A42" s="7" t="s">
        <v>8</v>
      </c>
      <c r="B42" s="86"/>
      <c r="C42" s="87">
        <v>500</v>
      </c>
      <c r="D42" s="87">
        <v>500</v>
      </c>
    </row>
    <row r="43" spans="1:4" ht="15" thickBot="1" x14ac:dyDescent="0.35">
      <c r="A43" s="59" t="s">
        <v>9</v>
      </c>
      <c r="B43" s="88"/>
      <c r="C43" s="81">
        <f>531.22+197.58+50+150+60</f>
        <v>988.80000000000007</v>
      </c>
      <c r="D43" s="81">
        <f>531.22+197.58+50+150+60</f>
        <v>988.80000000000007</v>
      </c>
    </row>
    <row r="44" spans="1:4" x14ac:dyDescent="0.3">
      <c r="A44" s="60" t="s">
        <v>10</v>
      </c>
      <c r="B44" s="89"/>
      <c r="C44" s="89"/>
      <c r="D44" s="62"/>
    </row>
    <row r="45" spans="1:4" x14ac:dyDescent="0.3">
      <c r="A45" s="9" t="s">
        <v>27</v>
      </c>
      <c r="B45" s="83"/>
      <c r="C45" s="83"/>
      <c r="D45" s="90"/>
    </row>
    <row r="46" spans="1:4" x14ac:dyDescent="0.3">
      <c r="A46" s="9" t="s">
        <v>37</v>
      </c>
      <c r="B46" s="83"/>
      <c r="C46" s="83"/>
      <c r="D46" s="90"/>
    </row>
    <row r="47" spans="1:4" x14ac:dyDescent="0.3">
      <c r="A47" s="9" t="s">
        <v>36</v>
      </c>
      <c r="B47" s="83"/>
      <c r="C47" s="83"/>
      <c r="D47" s="64"/>
    </row>
    <row r="48" spans="1:4" ht="15" thickBot="1" x14ac:dyDescent="0.35">
      <c r="A48" s="10" t="s">
        <v>33</v>
      </c>
      <c r="B48" s="84"/>
      <c r="C48" s="84"/>
      <c r="D48" s="68"/>
    </row>
    <row r="49" spans="1:7" ht="15" thickBot="1" x14ac:dyDescent="0.35">
      <c r="A49" s="57" t="s">
        <v>11</v>
      </c>
      <c r="B49" s="85"/>
      <c r="C49" s="70">
        <v>770</v>
      </c>
      <c r="D49" s="70">
        <v>770</v>
      </c>
    </row>
    <row r="50" spans="1:7" x14ac:dyDescent="0.3">
      <c r="A50" s="20" t="s">
        <v>12</v>
      </c>
      <c r="B50" s="91"/>
      <c r="C50" s="62">
        <f>26+1400+1000+3000</f>
        <v>5426</v>
      </c>
      <c r="D50" s="62">
        <f>26+1400+1000+3000</f>
        <v>5426</v>
      </c>
    </row>
    <row r="51" spans="1:7" x14ac:dyDescent="0.3">
      <c r="A51" s="16" t="s">
        <v>29</v>
      </c>
      <c r="B51" s="92"/>
      <c r="C51" s="92"/>
      <c r="D51" s="93"/>
    </row>
    <row r="52" spans="1:7" x14ac:dyDescent="0.3">
      <c r="A52" s="55" t="s">
        <v>38</v>
      </c>
      <c r="B52" s="92"/>
      <c r="C52" s="92"/>
      <c r="D52" s="90"/>
    </row>
    <row r="53" spans="1:7" x14ac:dyDescent="0.3">
      <c r="A53" s="56" t="s">
        <v>34</v>
      </c>
      <c r="B53" s="92"/>
      <c r="C53" s="92"/>
      <c r="D53" s="94"/>
    </row>
    <row r="54" spans="1:7" ht="15" thickBot="1" x14ac:dyDescent="0.35">
      <c r="A54" s="56" t="s">
        <v>35</v>
      </c>
      <c r="B54" s="95"/>
      <c r="C54" s="95"/>
      <c r="D54" s="96"/>
    </row>
    <row r="55" spans="1:7" ht="15" thickBot="1" x14ac:dyDescent="0.35">
      <c r="A55" s="30" t="s">
        <v>51</v>
      </c>
      <c r="B55" s="97"/>
      <c r="C55" s="98">
        <v>7000</v>
      </c>
      <c r="D55" s="98">
        <v>7000</v>
      </c>
    </row>
    <row r="56" spans="1:7" ht="15" thickBot="1" x14ac:dyDescent="0.35">
      <c r="A56" s="7" t="s">
        <v>28</v>
      </c>
      <c r="B56" s="86"/>
      <c r="C56" s="87">
        <v>2000</v>
      </c>
      <c r="D56" s="87">
        <v>2000</v>
      </c>
    </row>
    <row r="57" spans="1:7" ht="15" thickBot="1" x14ac:dyDescent="0.35">
      <c r="A57" s="19" t="s">
        <v>13</v>
      </c>
      <c r="B57" s="99">
        <f>SUM(B16:B56)</f>
        <v>229500</v>
      </c>
      <c r="C57" s="99">
        <f>SUM(C16:C56)</f>
        <v>86949.8</v>
      </c>
      <c r="D57" s="100">
        <f>SUM(D16:D56)</f>
        <v>316449.8</v>
      </c>
    </row>
    <row r="58" spans="1:7" x14ac:dyDescent="0.3">
      <c r="B58" s="46"/>
      <c r="C58" s="46"/>
      <c r="D58" s="46"/>
    </row>
    <row r="59" spans="1:7" x14ac:dyDescent="0.3">
      <c r="B59" s="46"/>
      <c r="C59" s="46"/>
      <c r="D59" s="46"/>
    </row>
    <row r="60" spans="1:7" x14ac:dyDescent="0.3">
      <c r="A60" s="26" t="s">
        <v>14</v>
      </c>
      <c r="B60" s="48"/>
      <c r="C60" s="48"/>
      <c r="D60" s="49">
        <f>D11</f>
        <v>319488</v>
      </c>
      <c r="G60" s="25"/>
    </row>
    <row r="61" spans="1:7" x14ac:dyDescent="0.3">
      <c r="A61" s="27" t="s">
        <v>15</v>
      </c>
      <c r="B61" s="50"/>
      <c r="C61" s="50"/>
      <c r="D61" s="51">
        <f>D57</f>
        <v>316449.8</v>
      </c>
    </row>
    <row r="62" spans="1:7" x14ac:dyDescent="0.3">
      <c r="A62" s="31" t="s">
        <v>55</v>
      </c>
      <c r="B62" s="52"/>
      <c r="C62" s="52"/>
      <c r="D62" s="53">
        <f>D60-D61</f>
        <v>3038.2000000000116</v>
      </c>
      <c r="G62" s="25"/>
    </row>
  </sheetData>
  <mergeCells count="1">
    <mergeCell ref="A1:E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Viera Findurova</dc:creator>
  <cp:lastModifiedBy>A1start</cp:lastModifiedBy>
  <cp:lastPrinted>2018-06-27T11:41:15Z</cp:lastPrinted>
  <dcterms:created xsi:type="dcterms:W3CDTF">2015-04-11T06:41:05Z</dcterms:created>
  <dcterms:modified xsi:type="dcterms:W3CDTF">2020-09-17T15:56:06Z</dcterms:modified>
</cp:coreProperties>
</file>